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лачина\Desktop\2021\НОК\НОК_СО_2021\Письмо_Согласование-2021\1 этап\"/>
    </mc:Choice>
  </mc:AlternateContent>
  <bookViews>
    <workbookView xWindow="0" yWindow="0" windowWidth="15150" windowHeight="1191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E11" i="1" l="1"/>
  <c r="P7" i="1" l="1"/>
  <c r="P9" i="1"/>
  <c r="P21" i="1"/>
  <c r="P14" i="1"/>
  <c r="P11" i="1"/>
  <c r="P10" i="1"/>
  <c r="P12" i="1"/>
  <c r="P13" i="1"/>
  <c r="P19" i="1"/>
  <c r="P20" i="1"/>
  <c r="P17" i="1"/>
  <c r="P18" i="1"/>
  <c r="P16" i="1"/>
  <c r="P15" i="1"/>
  <c r="P8" i="1"/>
  <c r="AC8" i="1"/>
  <c r="AC15" i="1"/>
  <c r="AC16" i="1"/>
  <c r="AC7" i="1"/>
  <c r="AC9" i="1"/>
  <c r="AC21" i="1"/>
  <c r="AC14" i="1"/>
  <c r="AC11" i="1"/>
  <c r="AC10" i="1"/>
  <c r="AC12" i="1"/>
  <c r="AC13" i="1"/>
  <c r="AC6" i="1"/>
  <c r="AC19" i="1"/>
  <c r="AC20" i="1"/>
  <c r="AC17" i="1"/>
  <c r="AC18" i="1"/>
  <c r="AJ8" i="1"/>
  <c r="S18" i="1" l="1"/>
  <c r="S17" i="1"/>
  <c r="S20" i="1"/>
  <c r="S19" i="1"/>
  <c r="S6" i="1"/>
  <c r="S13" i="1"/>
  <c r="S12" i="1"/>
  <c r="S10" i="1"/>
  <c r="S11" i="1"/>
  <c r="S14" i="1"/>
  <c r="S21" i="1"/>
  <c r="S9" i="1"/>
  <c r="S7" i="1"/>
  <c r="S16" i="1"/>
  <c r="S15" i="1"/>
  <c r="S8" i="1"/>
  <c r="AN18" i="1" l="1"/>
  <c r="AL18" i="1"/>
  <c r="AJ18" i="1"/>
  <c r="AG18" i="1"/>
  <c r="AE18" i="1"/>
  <c r="Z18" i="1"/>
  <c r="X18" i="1"/>
  <c r="V18" i="1"/>
  <c r="N18" i="1"/>
  <c r="J18" i="1"/>
  <c r="H18" i="1"/>
  <c r="E18" i="1"/>
  <c r="D18" i="1" s="1"/>
  <c r="AN17" i="1"/>
  <c r="AL17" i="1"/>
  <c r="AJ17" i="1"/>
  <c r="AG17" i="1"/>
  <c r="AE17" i="1"/>
  <c r="Z17" i="1"/>
  <c r="X17" i="1"/>
  <c r="V17" i="1"/>
  <c r="N17" i="1"/>
  <c r="J17" i="1"/>
  <c r="H17" i="1"/>
  <c r="E17" i="1"/>
  <c r="AN20" i="1"/>
  <c r="AL20" i="1"/>
  <c r="AJ20" i="1"/>
  <c r="AG20" i="1"/>
  <c r="AE20" i="1"/>
  <c r="Z20" i="1"/>
  <c r="X20" i="1"/>
  <c r="V20" i="1"/>
  <c r="N20" i="1"/>
  <c r="J20" i="1"/>
  <c r="H20" i="1"/>
  <c r="E20" i="1"/>
  <c r="AN19" i="1"/>
  <c r="AL19" i="1"/>
  <c r="AJ19" i="1"/>
  <c r="AG19" i="1"/>
  <c r="AE19" i="1"/>
  <c r="Z19" i="1"/>
  <c r="X19" i="1"/>
  <c r="V19" i="1"/>
  <c r="N19" i="1"/>
  <c r="M19" i="1" s="1"/>
  <c r="J19" i="1"/>
  <c r="H19" i="1"/>
  <c r="E19" i="1"/>
  <c r="AN6" i="1"/>
  <c r="AL6" i="1"/>
  <c r="AJ6" i="1"/>
  <c r="AG6" i="1"/>
  <c r="AE6" i="1"/>
  <c r="Z6" i="1"/>
  <c r="X6" i="1"/>
  <c r="V6" i="1"/>
  <c r="U6" i="1" s="1"/>
  <c r="N6" i="1"/>
  <c r="M6" i="1" s="1"/>
  <c r="J6" i="1"/>
  <c r="H6" i="1"/>
  <c r="E6" i="1"/>
  <c r="AN13" i="1"/>
  <c r="AL13" i="1"/>
  <c r="AJ13" i="1"/>
  <c r="AG13" i="1"/>
  <c r="AE13" i="1"/>
  <c r="Z13" i="1"/>
  <c r="X13" i="1"/>
  <c r="V13" i="1"/>
  <c r="N13" i="1"/>
  <c r="M13" i="1" s="1"/>
  <c r="J13" i="1"/>
  <c r="H13" i="1"/>
  <c r="E13" i="1"/>
  <c r="AN12" i="1"/>
  <c r="AL12" i="1"/>
  <c r="AJ12" i="1"/>
  <c r="AG12" i="1"/>
  <c r="AE12" i="1"/>
  <c r="Z12" i="1"/>
  <c r="X12" i="1"/>
  <c r="V12" i="1"/>
  <c r="N12" i="1"/>
  <c r="M12" i="1" s="1"/>
  <c r="J12" i="1"/>
  <c r="I12" i="1"/>
  <c r="H12" i="1" s="1"/>
  <c r="E12" i="1"/>
  <c r="AN10" i="1"/>
  <c r="AL10" i="1"/>
  <c r="AJ10" i="1"/>
  <c r="AG10" i="1"/>
  <c r="AE10" i="1"/>
  <c r="Z10" i="1"/>
  <c r="X10" i="1"/>
  <c r="V10" i="1"/>
  <c r="N10" i="1"/>
  <c r="J10" i="1"/>
  <c r="H10" i="1"/>
  <c r="E10" i="1"/>
  <c r="AN11" i="1"/>
  <c r="AL11" i="1"/>
  <c r="AJ11" i="1"/>
  <c r="AG11" i="1"/>
  <c r="AE11" i="1"/>
  <c r="Z11" i="1"/>
  <c r="X11" i="1"/>
  <c r="V11" i="1"/>
  <c r="N11" i="1"/>
  <c r="M11" i="1" s="1"/>
  <c r="J11" i="1"/>
  <c r="I11" i="1"/>
  <c r="H11" i="1" s="1"/>
  <c r="AN14" i="1"/>
  <c r="AL14" i="1"/>
  <c r="AJ14" i="1"/>
  <c r="AG14" i="1"/>
  <c r="AE14" i="1"/>
  <c r="Z14" i="1"/>
  <c r="X14" i="1"/>
  <c r="V14" i="1"/>
  <c r="N14" i="1"/>
  <c r="M14" i="1" s="1"/>
  <c r="J14" i="1"/>
  <c r="H14" i="1"/>
  <c r="E14" i="1"/>
  <c r="AN21" i="1"/>
  <c r="AL21" i="1"/>
  <c r="AJ21" i="1"/>
  <c r="AG21" i="1"/>
  <c r="AE21" i="1"/>
  <c r="Z21" i="1"/>
  <c r="X21" i="1"/>
  <c r="V21" i="1"/>
  <c r="N21" i="1"/>
  <c r="M21" i="1" s="1"/>
  <c r="J21" i="1"/>
  <c r="H21" i="1"/>
  <c r="E21" i="1"/>
  <c r="AN9" i="1"/>
  <c r="AL9" i="1"/>
  <c r="AJ9" i="1"/>
  <c r="AG9" i="1"/>
  <c r="AE9" i="1"/>
  <c r="Z9" i="1"/>
  <c r="X9" i="1"/>
  <c r="V9" i="1"/>
  <c r="N9" i="1"/>
  <c r="M9" i="1" s="1"/>
  <c r="J9" i="1"/>
  <c r="H9" i="1"/>
  <c r="E9" i="1"/>
  <c r="AN7" i="1"/>
  <c r="AL7" i="1"/>
  <c r="AJ7" i="1"/>
  <c r="AG7" i="1"/>
  <c r="AE7" i="1"/>
  <c r="Z7" i="1"/>
  <c r="X7" i="1"/>
  <c r="V7" i="1"/>
  <c r="N7" i="1"/>
  <c r="M7" i="1" s="1"/>
  <c r="J7" i="1"/>
  <c r="H7" i="1"/>
  <c r="E7" i="1"/>
  <c r="AN16" i="1"/>
  <c r="AL16" i="1"/>
  <c r="AJ16" i="1"/>
  <c r="AG16" i="1"/>
  <c r="AE16" i="1"/>
  <c r="Z16" i="1"/>
  <c r="X16" i="1"/>
  <c r="V16" i="1"/>
  <c r="N16" i="1"/>
  <c r="J16" i="1"/>
  <c r="H16" i="1"/>
  <c r="E16" i="1"/>
  <c r="AN15" i="1"/>
  <c r="AL15" i="1"/>
  <c r="AJ15" i="1"/>
  <c r="AG15" i="1"/>
  <c r="AE15" i="1"/>
  <c r="Z15" i="1"/>
  <c r="X15" i="1"/>
  <c r="V15" i="1"/>
  <c r="N15" i="1"/>
  <c r="M15" i="1" s="1"/>
  <c r="J15" i="1"/>
  <c r="H15" i="1"/>
  <c r="E15" i="1"/>
  <c r="AN8" i="1"/>
  <c r="AL8" i="1"/>
  <c r="AG8" i="1"/>
  <c r="AE8" i="1"/>
  <c r="Z8" i="1"/>
  <c r="X8" i="1"/>
  <c r="V8" i="1"/>
  <c r="N8" i="1"/>
  <c r="M8" i="1" s="1"/>
  <c r="J8" i="1"/>
  <c r="H8" i="1"/>
  <c r="E8" i="1"/>
  <c r="AB11" i="1" l="1"/>
  <c r="U18" i="1"/>
  <c r="AB8" i="1"/>
  <c r="D9" i="1"/>
  <c r="D14" i="1"/>
  <c r="AI9" i="1"/>
  <c r="AI14" i="1"/>
  <c r="AB19" i="1"/>
  <c r="U7" i="1"/>
  <c r="AI18" i="1"/>
  <c r="AI6" i="1"/>
  <c r="U20" i="1"/>
  <c r="U12" i="1"/>
  <c r="U14" i="1"/>
  <c r="AI12" i="1"/>
  <c r="AI11" i="1"/>
  <c r="AI15" i="1"/>
  <c r="AI8" i="1"/>
  <c r="AB20" i="1"/>
  <c r="AB6" i="1"/>
  <c r="AB13" i="1"/>
  <c r="AB21" i="1"/>
  <c r="AB16" i="1"/>
  <c r="AB9" i="1"/>
  <c r="AI10" i="1"/>
  <c r="AB12" i="1"/>
  <c r="U13" i="1"/>
  <c r="AI13" i="1"/>
  <c r="AB17" i="1"/>
  <c r="U16" i="1"/>
  <c r="U21" i="1"/>
  <c r="AI21" i="1"/>
  <c r="AB14" i="1"/>
  <c r="D12" i="1"/>
  <c r="U19" i="1"/>
  <c r="U15" i="1"/>
  <c r="AI7" i="1"/>
  <c r="U10" i="1"/>
  <c r="AI20" i="1"/>
  <c r="AB15" i="1"/>
  <c r="U11" i="1"/>
  <c r="AB10" i="1"/>
  <c r="AI19" i="1"/>
  <c r="U17" i="1"/>
  <c r="D15" i="1"/>
  <c r="D10" i="1"/>
  <c r="D13" i="1"/>
  <c r="D20" i="1"/>
  <c r="D21" i="1"/>
  <c r="D7" i="1"/>
  <c r="U8" i="1"/>
  <c r="D16" i="1"/>
  <c r="M16" i="1"/>
  <c r="AI16" i="1"/>
  <c r="AB7" i="1"/>
  <c r="U9" i="1"/>
  <c r="D11" i="1"/>
  <c r="M10" i="1"/>
  <c r="D6" i="1"/>
  <c r="D19" i="1"/>
  <c r="M20" i="1"/>
  <c r="D17" i="1"/>
  <c r="M17" i="1"/>
  <c r="AI17" i="1"/>
  <c r="M18" i="1"/>
  <c r="AB18" i="1"/>
  <c r="C9" i="1" l="1"/>
  <c r="C14" i="1"/>
  <c r="C12" i="1"/>
  <c r="C6" i="1"/>
  <c r="C13" i="1"/>
  <c r="C15" i="1"/>
  <c r="C19" i="1"/>
  <c r="C10" i="1"/>
  <c r="C21" i="1"/>
  <c r="C7" i="1"/>
  <c r="C20" i="1"/>
  <c r="C18" i="1"/>
  <c r="C11" i="1"/>
  <c r="C8" i="1"/>
  <c r="C17" i="1"/>
  <c r="C16" i="1"/>
</calcChain>
</file>

<file path=xl/sharedStrings.xml><?xml version="1.0" encoding="utf-8"?>
<sst xmlns="http://schemas.openxmlformats.org/spreadsheetml/2006/main" count="61" uniqueCount="61">
  <si>
    <t>Итог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</si>
  <si>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</si>
  <si>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</si>
  <si>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</si>
  <si>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</si>
  <si>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</si>
  <si>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</si>
  <si>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</si>
  <si>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</si>
  <si>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2</t>
  </si>
  <si>
    <t>2.1.</t>
  </si>
  <si>
    <t>2.1.1</t>
  </si>
  <si>
    <t>2.2.</t>
  </si>
  <si>
    <t>2.2.1.</t>
  </si>
  <si>
    <t>2.2.2.</t>
  </si>
  <si>
    <t>2.3.</t>
  </si>
  <si>
    <t>2.3.1.</t>
  </si>
  <si>
    <t>3</t>
  </si>
  <si>
    <t>3.1.</t>
  </si>
  <si>
    <t>3.1.1.</t>
  </si>
  <si>
    <t>3.2.</t>
  </si>
  <si>
    <t>3.2.1.</t>
  </si>
  <si>
    <t>3.3.</t>
  </si>
  <si>
    <t>3.3.1.</t>
  </si>
  <si>
    <t>4</t>
  </si>
  <si>
    <t>4.1.</t>
  </si>
  <si>
    <t>4.1.1.</t>
  </si>
  <si>
    <t>4.2.</t>
  </si>
  <si>
    <t>4.2.1.</t>
  </si>
  <si>
    <t>4.3.</t>
  </si>
  <si>
    <t>4.3.1.</t>
  </si>
  <si>
    <t>5</t>
  </si>
  <si>
    <t>5.1.</t>
  </si>
  <si>
    <t>5.1.1.</t>
  </si>
  <si>
    <t>5.2.</t>
  </si>
  <si>
    <t>5.2.1.</t>
  </si>
  <si>
    <t>5.3.</t>
  </si>
  <si>
    <t>5.3.1.</t>
  </si>
  <si>
    <t>1. ОТКРЫТОСТЬ И ДОСТУПНОСТЬ ИНФОРМАЦИИ ОБ ОРГАНИЗАЦИИ</t>
  </si>
  <si>
    <t>2. КОМФОРТНОСТЬ УСЛОВИЙ ПРЕДОСТАВЛЕНИЯ УСЛУГ, В ТОМ ЧИСЛЕ ВРЕМЯ ОЖИДАНИЯ ПРЕДОСТАВЛЕНИЯ УСЛУГ</t>
  </si>
  <si>
    <t>3. ДОСТУПНОСТЬ УСЛУГ ДЛЯ ИНВАЛИДОВ</t>
  </si>
  <si>
    <t>4. ДОБРОЖЕЛАТЕЛЬНОСТЬ, ВЕЖЛИВОСТЬ РАБОТНИКОВ ОРГАНИЗАЦИИ</t>
  </si>
  <si>
    <t>5. УДОВЛЕТВОРЕННОСТЬ УСЛОВИЯМИ ОКАЗАНИЯ УСЛУГ</t>
  </si>
  <si>
    <t>Организация СО</t>
  </si>
  <si>
    <t>ГБУ СОН РМ "Ардатовский дом социального обслуживания"</t>
  </si>
  <si>
    <t>ГБСУ СОССЗН РМ "Дом-интернат "Березники"</t>
  </si>
  <si>
    <t>ГБСУ СОССЗН РМ "Большеберезниковский дом-интернат для престарелых и инвалидов"</t>
  </si>
  <si>
    <t>ГБСУ СОССЗН РМ "Заречный дом-интернат для престарелых и инвалидов"</t>
  </si>
  <si>
    <t>ГБСУ СОССЗН РМ "Ковылкинский дом-интернат для престарелых и инвалидов"</t>
  </si>
  <si>
    <t>ГБСУ СОССЗН РМ "Октябрьский дом-интернат для престарелых и инвалидов"</t>
  </si>
  <si>
    <t>ГБУ СОН РМ "Потьминский психоневрологический интернат с детским отделением"</t>
  </si>
  <si>
    <t>ГБСУ СОССЗН РМ "Пуркаевский психоневрологический интернат"</t>
  </si>
  <si>
    <t>ГБУ СОН РМ "Саранский дом-интернат для престарелых и инвалидов"</t>
  </si>
  <si>
    <t>ГБСУ СОССЗН РМ "Старотештелимский психоневрологический интернат"</t>
  </si>
  <si>
    <t>ГБСУ СОССЗН РМ "Темниковский детский дом-интернат "</t>
  </si>
  <si>
    <t>ГБСУ СОССЗН РМ "Ширингушский дом-интернат для престарелых и инвалидов"</t>
  </si>
  <si>
    <t>ГКУ СО РМ "Ельниковский социально-реабилитационный центр для несовершеннолетних"</t>
  </si>
  <si>
    <t>ГКУ СО РМ "Социально-реабилитационный центр для несовершеннолетних "Ясная Поляна"</t>
  </si>
  <si>
    <t>ГКУ СО РМ "Республиканский социальный приют для детей и подростков "Надежда"</t>
  </si>
  <si>
    <t>ГКУ СО РМ "Социально-реабилитационный центр для несовершеннолетних "Солнышко"</t>
  </si>
  <si>
    <r>
      <rPr>
        <b/>
        <sz val="12"/>
        <color indexed="8"/>
        <rFont val="Verdana"/>
        <family val="2"/>
        <charset val="204"/>
      </rPr>
      <t>Итоговая оценка качества условий оказания услуг организациями социального обслуживания Республики Мордовия</t>
    </r>
    <r>
      <rPr>
        <b/>
        <sz val="12"/>
        <color indexed="8"/>
        <rFont val="Arial"/>
        <family val="2"/>
      </rPr>
      <t xml:space="preserve"> в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</si>
</sst>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b/>
      <sz val="12"/>
      <color indexed="8"/>
      <name val="Verdana"/>
      <family val="2"/>
      <charset val="204"/>
    </font>
    <font>
      <b/>
      <sz val="12"/>
      <color indexed="8"/>
      <name val="Arial"/>
      <family val="2"/>
    </font>
    <font>
      <sz val="11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0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5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2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7" tint="0.79998168889431442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2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0" fillId="12" borderId="0" xfId="0" applyFill="1"/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2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2" fontId="5" fillId="17" borderId="1" xfId="0" applyNumberFormat="1" applyFont="1" applyFill="1" applyBorder="1" applyAlignment="1">
      <alignment horizontal="center" vertical="center"/>
    </xf>
    <xf numFmtId="2" fontId="5" fillId="18" borderId="1" xfId="0" applyNumberFormat="1" applyFont="1" applyFill="1" applyBorder="1" applyAlignment="1">
      <alignment horizontal="center" vertical="center"/>
    </xf>
    <xf numFmtId="2" fontId="5" fillId="19" borderId="1" xfId="0" applyNumberFormat="1" applyFont="1" applyFill="1" applyBorder="1" applyAlignment="1">
      <alignment horizontal="center" vertical="center"/>
    </xf>
    <xf numFmtId="2" fontId="5" fillId="33" borderId="1" xfId="0" applyNumberFormat="1" applyFont="1" applyFill="1" applyBorder="1" applyAlignment="1">
      <alignment horizontal="center" vertical="center"/>
    </xf>
    <xf numFmtId="2" fontId="5" fillId="26" borderId="1" xfId="0" applyNumberFormat="1" applyFont="1" applyFill="1" applyBorder="1" applyAlignment="1">
      <alignment horizontal="center" vertical="center"/>
    </xf>
    <xf numFmtId="2" fontId="5" fillId="27" borderId="1" xfId="0" applyNumberFormat="1" applyFont="1" applyFill="1" applyBorder="1" applyAlignment="1">
      <alignment horizontal="center" vertical="center"/>
    </xf>
    <xf numFmtId="2" fontId="5" fillId="24" borderId="1" xfId="0" applyNumberFormat="1" applyFont="1" applyFill="1" applyBorder="1" applyAlignment="1">
      <alignment horizontal="center" vertical="center"/>
    </xf>
    <xf numFmtId="2" fontId="5" fillId="15" borderId="1" xfId="0" applyNumberFormat="1" applyFont="1" applyFill="1" applyBorder="1" applyAlignment="1">
      <alignment horizontal="center" vertical="center"/>
    </xf>
    <xf numFmtId="2" fontId="5" fillId="16" borderId="1" xfId="0" applyNumberFormat="1" applyFont="1" applyFill="1" applyBorder="1" applyAlignment="1">
      <alignment horizontal="center" vertical="center"/>
    </xf>
    <xf numFmtId="1" fontId="5" fillId="23" borderId="1" xfId="0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8" fillId="12" borderId="6" xfId="0" applyFont="1" applyFill="1" applyBorder="1"/>
    <xf numFmtId="0" fontId="8" fillId="0" borderId="7" xfId="0" applyFont="1" applyBorder="1"/>
    <xf numFmtId="0" fontId="8" fillId="0" borderId="4" xfId="0" applyFont="1" applyBorder="1"/>
    <xf numFmtId="1" fontId="6" fillId="2" borderId="1" xfId="0" applyNumberFormat="1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1" fontId="6" fillId="32" borderId="1" xfId="0" applyNumberFormat="1" applyFont="1" applyFill="1" applyBorder="1" applyAlignment="1">
      <alignment horizontal="center"/>
    </xf>
    <xf numFmtId="1" fontId="6" fillId="1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25" borderId="1" xfId="0" applyNumberFormat="1" applyFont="1" applyFill="1" applyBorder="1" applyAlignment="1">
      <alignment horizontal="center"/>
    </xf>
    <xf numFmtId="1" fontId="6" fillId="2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13" borderId="1" xfId="0" applyNumberFormat="1" applyFont="1" applyFill="1" applyBorder="1" applyAlignment="1">
      <alignment horizontal="center"/>
    </xf>
    <xf numFmtId="1" fontId="6" fillId="20" borderId="1" xfId="0" applyNumberFormat="1" applyFont="1" applyFill="1" applyBorder="1" applyAlignment="1">
      <alignment horizontal="center"/>
    </xf>
    <xf numFmtId="1" fontId="6" fillId="21" borderId="1" xfId="0" applyNumberFormat="1" applyFont="1" applyFill="1" applyBorder="1" applyAlignment="1">
      <alignment horizontal="center"/>
    </xf>
    <xf numFmtId="1" fontId="6" fillId="23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1" fontId="6" fillId="28" borderId="1" xfId="0" applyNumberFormat="1" applyFont="1" applyFill="1" applyBorder="1" applyAlignment="1">
      <alignment horizontal="center"/>
    </xf>
    <xf numFmtId="1" fontId="6" fillId="29" borderId="1" xfId="0" applyNumberFormat="1" applyFont="1" applyFill="1" applyBorder="1" applyAlignment="1">
      <alignment horizontal="center"/>
    </xf>
    <xf numFmtId="1" fontId="6" fillId="30" borderId="1" xfId="0" applyNumberFormat="1" applyFont="1" applyFill="1" applyBorder="1" applyAlignment="1">
      <alignment horizontal="center"/>
    </xf>
    <xf numFmtId="1" fontId="6" fillId="31" borderId="1" xfId="0" applyNumberFormat="1" applyFont="1" applyFill="1" applyBorder="1" applyAlignment="1">
      <alignment horizontal="center"/>
    </xf>
    <xf numFmtId="1" fontId="6" fillId="14" borderId="1" xfId="0" applyNumberFormat="1" applyFont="1" applyFill="1" applyBorder="1" applyAlignment="1">
      <alignment horizontal="center"/>
    </xf>
    <xf numFmtId="1" fontId="6" fillId="34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1" fontId="8" fillId="0" borderId="6" xfId="0" applyNumberFormat="1" applyFont="1" applyBorder="1"/>
    <xf numFmtId="0" fontId="6" fillId="35" borderId="2" xfId="0" applyFont="1" applyFill="1" applyBorder="1" applyAlignment="1">
      <alignment horizontal="left" vertical="top"/>
    </xf>
    <xf numFmtId="0" fontId="0" fillId="36" borderId="0" xfId="0" applyFill="1"/>
    <xf numFmtId="0" fontId="0" fillId="3" borderId="0" xfId="0" applyFill="1"/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5" fillId="6" borderId="3" xfId="0" applyNumberFormat="1" applyFont="1" applyFill="1" applyBorder="1" applyAlignment="1">
      <alignment horizontal="center" vertical="center"/>
    </xf>
    <xf numFmtId="2" fontId="5" fillId="7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3;&#1072;&#1095;&#1080;&#1085;&#1072;/Desktop/VbyPlhfd/&#1054;&#1094;&#1077;&#1085;&#1082;&#1072;%20&#1089;&#1072;&#1081;&#1090;&#1086;&#1074;%20&#1059;&#1047;%20&#1052;&#1080;&#1085;&#1079;&#1076;&#1088;&#1072;&#1074;&#1072;%20&#1056;&#1052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г."/>
      <sheetName val="2019г."/>
      <sheetName val="14"/>
      <sheetName val="15"/>
      <sheetName val="13"/>
      <sheetName val="12"/>
      <sheetName val="11"/>
      <sheetName val="1"/>
      <sheetName val="2"/>
      <sheetName val="3"/>
      <sheetName val="4"/>
      <sheetName val="5"/>
      <sheetName val="16"/>
      <sheetName val="17"/>
      <sheetName val="18"/>
      <sheetName val="19"/>
      <sheetName val="8"/>
      <sheetName val="6"/>
      <sheetName val="7"/>
      <sheetName val="9"/>
      <sheetName val="10"/>
      <sheetName val="Документы"/>
      <sheetName val="Список МО"/>
      <sheetName val="Номера"/>
      <sheetName val="Стенды+"/>
      <sheetName val="Свод"/>
      <sheetName val="Итог1"/>
      <sheetName val="Итог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C4">
            <v>92</v>
          </cell>
        </row>
        <row r="13">
          <cell r="D13">
            <v>100</v>
          </cell>
        </row>
        <row r="15">
          <cell r="D1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zoomScale="120" zoomScaleNormal="120" workbookViewId="0">
      <selection activeCell="E27" sqref="E27"/>
    </sheetView>
  </sheetViews>
  <sheetFormatPr defaultRowHeight="15" x14ac:dyDescent="0.25"/>
  <cols>
    <col min="1" max="1" width="6.140625" customWidth="1"/>
    <col min="2" max="2" width="98.140625" customWidth="1"/>
  </cols>
  <sheetData>
    <row r="1" spans="1:41" ht="15.75" x14ac:dyDescent="0.25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3" spans="1:4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1" ht="38.25" customHeight="1" x14ac:dyDescent="0.25">
      <c r="B4" s="2"/>
      <c r="C4" s="8"/>
      <c r="D4" s="54" t="s">
        <v>38</v>
      </c>
      <c r="E4" s="54"/>
      <c r="F4" s="54"/>
      <c r="G4" s="54"/>
      <c r="H4" s="54"/>
      <c r="I4" s="54"/>
      <c r="J4" s="54"/>
      <c r="K4" s="54"/>
      <c r="L4" s="54"/>
      <c r="M4" s="55" t="s">
        <v>39</v>
      </c>
      <c r="N4" s="55"/>
      <c r="O4" s="55"/>
      <c r="P4" s="55"/>
      <c r="Q4" s="55"/>
      <c r="R4" s="55"/>
      <c r="S4" s="55"/>
      <c r="T4" s="55"/>
      <c r="U4" s="56" t="s">
        <v>40</v>
      </c>
      <c r="V4" s="56"/>
      <c r="W4" s="56"/>
      <c r="X4" s="56"/>
      <c r="Y4" s="56"/>
      <c r="Z4" s="56"/>
      <c r="AA4" s="56"/>
      <c r="AB4" s="57" t="s">
        <v>41</v>
      </c>
      <c r="AC4" s="57"/>
      <c r="AD4" s="57"/>
      <c r="AE4" s="57"/>
      <c r="AF4" s="57"/>
      <c r="AG4" s="57"/>
      <c r="AH4" s="57"/>
      <c r="AI4" s="58" t="s">
        <v>42</v>
      </c>
      <c r="AJ4" s="58"/>
      <c r="AK4" s="58"/>
      <c r="AL4" s="58"/>
      <c r="AM4" s="58"/>
      <c r="AN4" s="58"/>
      <c r="AO4" s="58"/>
    </row>
    <row r="5" spans="1:41" ht="23.25" customHeight="1" x14ac:dyDescent="0.25">
      <c r="A5" s="6"/>
      <c r="B5" s="5" t="s">
        <v>43</v>
      </c>
      <c r="C5" s="9" t="s">
        <v>0</v>
      </c>
      <c r="D5" s="22">
        <v>1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2" t="s">
        <v>7</v>
      </c>
      <c r="L5" s="12" t="s">
        <v>8</v>
      </c>
      <c r="M5" s="10" t="s">
        <v>9</v>
      </c>
      <c r="N5" s="13" t="s">
        <v>10</v>
      </c>
      <c r="O5" s="13" t="s">
        <v>11</v>
      </c>
      <c r="P5" s="13" t="s">
        <v>12</v>
      </c>
      <c r="Q5" s="14" t="s">
        <v>13</v>
      </c>
      <c r="R5" s="14" t="s">
        <v>14</v>
      </c>
      <c r="S5" s="13" t="s">
        <v>15</v>
      </c>
      <c r="T5" s="15" t="s">
        <v>16</v>
      </c>
      <c r="U5" s="16" t="s">
        <v>17</v>
      </c>
      <c r="V5" s="17" t="s">
        <v>18</v>
      </c>
      <c r="W5" s="17" t="s">
        <v>19</v>
      </c>
      <c r="X5" s="17" t="s">
        <v>20</v>
      </c>
      <c r="Y5" s="17" t="s">
        <v>21</v>
      </c>
      <c r="Z5" s="17" t="s">
        <v>22</v>
      </c>
      <c r="AA5" s="18" t="s">
        <v>23</v>
      </c>
      <c r="AB5" s="19" t="s">
        <v>24</v>
      </c>
      <c r="AC5" s="20" t="s">
        <v>25</v>
      </c>
      <c r="AD5" s="21" t="s">
        <v>26</v>
      </c>
      <c r="AE5" s="20" t="s">
        <v>27</v>
      </c>
      <c r="AF5" s="21" t="s">
        <v>28</v>
      </c>
      <c r="AG5" s="20" t="s">
        <v>29</v>
      </c>
      <c r="AH5" s="21" t="s">
        <v>30</v>
      </c>
      <c r="AI5" s="19" t="s">
        <v>31</v>
      </c>
      <c r="AJ5" s="13" t="s">
        <v>32</v>
      </c>
      <c r="AK5" s="15" t="s">
        <v>33</v>
      </c>
      <c r="AL5" s="13" t="s">
        <v>34</v>
      </c>
      <c r="AM5" s="15" t="s">
        <v>35</v>
      </c>
      <c r="AN5" s="13" t="s">
        <v>36</v>
      </c>
      <c r="AO5" s="15" t="s">
        <v>37</v>
      </c>
    </row>
    <row r="6" spans="1:41" x14ac:dyDescent="0.25">
      <c r="A6" s="6">
        <v>1</v>
      </c>
      <c r="B6" s="49" t="s">
        <v>55</v>
      </c>
      <c r="C6" s="27">
        <f t="shared" ref="C6:C21" si="0">ROUND((D6+M6+U6+AB6+AI6)/5,2)</f>
        <v>91.6</v>
      </c>
      <c r="D6" s="28">
        <f>E6+H6+J6</f>
        <v>80</v>
      </c>
      <c r="E6" s="29">
        <f t="shared" ref="E6:E21" si="1">ROUND(0.3*(F6+G6)/2,2)</f>
        <v>30</v>
      </c>
      <c r="F6" s="30">
        <v>100</v>
      </c>
      <c r="G6" s="31">
        <v>100</v>
      </c>
      <c r="H6" s="32">
        <f t="shared" ref="H6:H21" si="2">ROUND(0.3*I6,2)</f>
        <v>30</v>
      </c>
      <c r="I6" s="31">
        <v>100</v>
      </c>
      <c r="J6" s="33">
        <f t="shared" ref="J6:J21" si="3">ROUND(0.4*(K6+L6)/2,2)</f>
        <v>20</v>
      </c>
      <c r="K6" s="34">
        <v>100</v>
      </c>
      <c r="L6" s="34">
        <v>0</v>
      </c>
      <c r="M6" s="35">
        <f t="shared" ref="M6:M21" si="4">N6+P6+S6</f>
        <v>100</v>
      </c>
      <c r="N6" s="36">
        <f t="shared" ref="N6:N21" si="5">ROUND(0.3*O6,2)</f>
        <v>30</v>
      </c>
      <c r="O6" s="31">
        <v>100</v>
      </c>
      <c r="P6" s="37">
        <f t="shared" ref="P6:P21" si="6">ROUND(0.4*R6,2)</f>
        <v>40</v>
      </c>
      <c r="Q6" s="34">
        <v>0</v>
      </c>
      <c r="R6" s="34">
        <v>100</v>
      </c>
      <c r="S6" s="36">
        <f t="shared" ref="S6:S21" si="7">ROUND(0.3*T6,2)</f>
        <v>30</v>
      </c>
      <c r="T6" s="31">
        <v>100</v>
      </c>
      <c r="U6" s="38">
        <f t="shared" ref="U6:U21" si="8">V6+X6+Z6</f>
        <v>78</v>
      </c>
      <c r="V6" s="39">
        <f t="shared" ref="V6:V21" si="9">ROUND(0.3*W6,2)</f>
        <v>24</v>
      </c>
      <c r="W6" s="31">
        <v>80</v>
      </c>
      <c r="X6" s="40">
        <f t="shared" ref="X6:X21" si="10">ROUND(0.4*Y6,2)</f>
        <v>24</v>
      </c>
      <c r="Y6" s="31">
        <v>60</v>
      </c>
      <c r="Z6" s="39">
        <f t="shared" ref="Z6:Z21" si="11">ROUND(0.3*AA6,2)</f>
        <v>30</v>
      </c>
      <c r="AA6" s="34">
        <v>100</v>
      </c>
      <c r="AB6" s="41">
        <f t="shared" ref="AB6:AB21" si="12">AC6+AE6+AG6</f>
        <v>100</v>
      </c>
      <c r="AC6" s="42">
        <f t="shared" ref="AC6:AC21" si="13">ROUND(0.4*AD6,2)</f>
        <v>40</v>
      </c>
      <c r="AD6" s="34">
        <v>100</v>
      </c>
      <c r="AE6" s="42">
        <f t="shared" ref="AE6:AE21" si="14">ROUND(0.4*AF6,2)</f>
        <v>40</v>
      </c>
      <c r="AF6" s="34">
        <v>100</v>
      </c>
      <c r="AG6" s="43">
        <f t="shared" ref="AG6:AG21" si="15">ROUND(0.2*AH6,2)</f>
        <v>20</v>
      </c>
      <c r="AH6" s="31">
        <v>100</v>
      </c>
      <c r="AI6" s="44">
        <f t="shared" ref="AI6:AI21" si="16">AJ6+AL6+AN6</f>
        <v>100</v>
      </c>
      <c r="AJ6" s="39">
        <f t="shared" ref="AJ6:AJ21" si="17">ROUND(0.3*AK6,2)</f>
        <v>30</v>
      </c>
      <c r="AK6" s="34">
        <v>100</v>
      </c>
      <c r="AL6" s="45">
        <f t="shared" ref="AL6:AL21" si="18">ROUND(0.2*AM6,2)</f>
        <v>20</v>
      </c>
      <c r="AM6" s="34">
        <v>100</v>
      </c>
      <c r="AN6" s="46">
        <f t="shared" ref="AN6:AN21" si="19">ROUND(0.5*AO6,2)</f>
        <v>50</v>
      </c>
      <c r="AO6" s="34">
        <v>100</v>
      </c>
    </row>
    <row r="7" spans="1:41" x14ac:dyDescent="0.25">
      <c r="A7" s="6">
        <v>2</v>
      </c>
      <c r="B7" s="49" t="s">
        <v>47</v>
      </c>
      <c r="C7" s="27">
        <f t="shared" si="0"/>
        <v>91.4</v>
      </c>
      <c r="D7" s="28">
        <f>E7+H7+J7</f>
        <v>100</v>
      </c>
      <c r="E7" s="29">
        <f t="shared" si="1"/>
        <v>30</v>
      </c>
      <c r="F7" s="30">
        <v>100</v>
      </c>
      <c r="G7" s="31">
        <v>100</v>
      </c>
      <c r="H7" s="32">
        <f t="shared" si="2"/>
        <v>30</v>
      </c>
      <c r="I7" s="31">
        <v>100</v>
      </c>
      <c r="J7" s="33">
        <f t="shared" si="3"/>
        <v>40</v>
      </c>
      <c r="K7" s="34">
        <v>100</v>
      </c>
      <c r="L7" s="34">
        <v>100</v>
      </c>
      <c r="M7" s="35">
        <f t="shared" si="4"/>
        <v>100</v>
      </c>
      <c r="N7" s="36">
        <f t="shared" si="5"/>
        <v>30</v>
      </c>
      <c r="O7" s="31">
        <v>100</v>
      </c>
      <c r="P7" s="37">
        <f t="shared" si="6"/>
        <v>40</v>
      </c>
      <c r="Q7" s="34">
        <v>0</v>
      </c>
      <c r="R7" s="34">
        <v>100</v>
      </c>
      <c r="S7" s="36">
        <f t="shared" si="7"/>
        <v>30</v>
      </c>
      <c r="T7" s="31">
        <v>100</v>
      </c>
      <c r="U7" s="38">
        <f t="shared" si="8"/>
        <v>60</v>
      </c>
      <c r="V7" s="39">
        <f t="shared" si="9"/>
        <v>6</v>
      </c>
      <c r="W7" s="31">
        <v>20</v>
      </c>
      <c r="X7" s="40">
        <f t="shared" si="10"/>
        <v>24</v>
      </c>
      <c r="Y7" s="31">
        <v>60</v>
      </c>
      <c r="Z7" s="39">
        <f t="shared" si="11"/>
        <v>30</v>
      </c>
      <c r="AA7" s="34">
        <v>100</v>
      </c>
      <c r="AB7" s="41">
        <f t="shared" si="12"/>
        <v>100</v>
      </c>
      <c r="AC7" s="42">
        <f t="shared" si="13"/>
        <v>40</v>
      </c>
      <c r="AD7" s="34">
        <v>100</v>
      </c>
      <c r="AE7" s="42">
        <f t="shared" si="14"/>
        <v>40</v>
      </c>
      <c r="AF7" s="34">
        <v>100</v>
      </c>
      <c r="AG7" s="43">
        <f t="shared" si="15"/>
        <v>20</v>
      </c>
      <c r="AH7" s="31">
        <v>100</v>
      </c>
      <c r="AI7" s="44">
        <f t="shared" si="16"/>
        <v>97</v>
      </c>
      <c r="AJ7" s="39">
        <f t="shared" si="17"/>
        <v>27</v>
      </c>
      <c r="AK7" s="34">
        <v>90</v>
      </c>
      <c r="AL7" s="45">
        <f t="shared" si="18"/>
        <v>20</v>
      </c>
      <c r="AM7" s="34">
        <v>100</v>
      </c>
      <c r="AN7" s="46">
        <f t="shared" si="19"/>
        <v>50</v>
      </c>
      <c r="AO7" s="34">
        <v>100</v>
      </c>
    </row>
    <row r="8" spans="1:41" x14ac:dyDescent="0.25">
      <c r="A8" s="6">
        <v>3</v>
      </c>
      <c r="B8" s="4" t="s">
        <v>44</v>
      </c>
      <c r="C8" s="27">
        <f t="shared" si="0"/>
        <v>91</v>
      </c>
      <c r="D8" s="28">
        <v>99</v>
      </c>
      <c r="E8" s="29">
        <f t="shared" si="1"/>
        <v>30</v>
      </c>
      <c r="F8" s="30">
        <v>100</v>
      </c>
      <c r="G8" s="31">
        <v>100</v>
      </c>
      <c r="H8" s="32">
        <f t="shared" si="2"/>
        <v>30</v>
      </c>
      <c r="I8" s="31">
        <v>100</v>
      </c>
      <c r="J8" s="33">
        <f t="shared" si="3"/>
        <v>27.8</v>
      </c>
      <c r="K8" s="34">
        <v>89</v>
      </c>
      <c r="L8" s="34">
        <v>50</v>
      </c>
      <c r="M8" s="35">
        <f t="shared" si="4"/>
        <v>99</v>
      </c>
      <c r="N8" s="36">
        <f t="shared" si="5"/>
        <v>30</v>
      </c>
      <c r="O8" s="31">
        <v>100</v>
      </c>
      <c r="P8" s="37">
        <f t="shared" si="6"/>
        <v>39.6</v>
      </c>
      <c r="Q8" s="34">
        <v>0</v>
      </c>
      <c r="R8" s="34">
        <v>99</v>
      </c>
      <c r="S8" s="36">
        <f t="shared" si="7"/>
        <v>29.4</v>
      </c>
      <c r="T8" s="31">
        <v>98</v>
      </c>
      <c r="U8" s="38">
        <f t="shared" si="8"/>
        <v>66</v>
      </c>
      <c r="V8" s="39">
        <f t="shared" si="9"/>
        <v>18</v>
      </c>
      <c r="W8" s="31">
        <v>60</v>
      </c>
      <c r="X8" s="40">
        <f t="shared" si="10"/>
        <v>24</v>
      </c>
      <c r="Y8" s="31">
        <v>60</v>
      </c>
      <c r="Z8" s="39">
        <f t="shared" si="11"/>
        <v>24</v>
      </c>
      <c r="AA8" s="34">
        <v>80</v>
      </c>
      <c r="AB8" s="41">
        <f t="shared" si="12"/>
        <v>96.6</v>
      </c>
      <c r="AC8" s="42">
        <f t="shared" si="13"/>
        <v>40</v>
      </c>
      <c r="AD8" s="34">
        <v>100</v>
      </c>
      <c r="AE8" s="42">
        <f t="shared" si="14"/>
        <v>40</v>
      </c>
      <c r="AF8" s="34">
        <v>100</v>
      </c>
      <c r="AG8" s="43">
        <f t="shared" si="15"/>
        <v>16.600000000000001</v>
      </c>
      <c r="AH8" s="31">
        <v>83</v>
      </c>
      <c r="AI8" s="44">
        <f t="shared" si="16"/>
        <v>94.4</v>
      </c>
      <c r="AJ8" s="39">
        <f t="shared" si="17"/>
        <v>26.4</v>
      </c>
      <c r="AK8" s="34">
        <v>88</v>
      </c>
      <c r="AL8" s="45">
        <f t="shared" si="18"/>
        <v>19</v>
      </c>
      <c r="AM8" s="34">
        <v>95</v>
      </c>
      <c r="AN8" s="46">
        <f t="shared" si="19"/>
        <v>49</v>
      </c>
      <c r="AO8" s="34">
        <v>98</v>
      </c>
    </row>
    <row r="9" spans="1:41" x14ac:dyDescent="0.25">
      <c r="A9" s="6">
        <v>4</v>
      </c>
      <c r="B9" s="49" t="s">
        <v>48</v>
      </c>
      <c r="C9" s="27">
        <f t="shared" si="0"/>
        <v>90.6</v>
      </c>
      <c r="D9" s="28">
        <f t="shared" ref="D9:D21" si="20">E9+H9+J9</f>
        <v>100</v>
      </c>
      <c r="E9" s="29">
        <f t="shared" si="1"/>
        <v>30</v>
      </c>
      <c r="F9" s="30">
        <v>100</v>
      </c>
      <c r="G9" s="31">
        <v>100</v>
      </c>
      <c r="H9" s="32">
        <f t="shared" si="2"/>
        <v>30</v>
      </c>
      <c r="I9" s="31">
        <v>100</v>
      </c>
      <c r="J9" s="33">
        <f t="shared" si="3"/>
        <v>40</v>
      </c>
      <c r="K9" s="34">
        <v>100</v>
      </c>
      <c r="L9" s="34">
        <v>100</v>
      </c>
      <c r="M9" s="35">
        <f t="shared" si="4"/>
        <v>100</v>
      </c>
      <c r="N9" s="36">
        <f t="shared" si="5"/>
        <v>30</v>
      </c>
      <c r="O9" s="31">
        <v>100</v>
      </c>
      <c r="P9" s="37">
        <f t="shared" si="6"/>
        <v>40</v>
      </c>
      <c r="Q9" s="34">
        <v>0</v>
      </c>
      <c r="R9" s="34">
        <v>100</v>
      </c>
      <c r="S9" s="36">
        <f t="shared" si="7"/>
        <v>30</v>
      </c>
      <c r="T9" s="31">
        <v>100</v>
      </c>
      <c r="U9" s="38">
        <f t="shared" si="8"/>
        <v>72</v>
      </c>
      <c r="V9" s="39">
        <f t="shared" si="9"/>
        <v>18</v>
      </c>
      <c r="W9" s="31">
        <v>60</v>
      </c>
      <c r="X9" s="40">
        <f t="shared" si="10"/>
        <v>24</v>
      </c>
      <c r="Y9" s="31">
        <v>60</v>
      </c>
      <c r="Z9" s="39">
        <f t="shared" si="11"/>
        <v>30</v>
      </c>
      <c r="AA9" s="34">
        <v>100</v>
      </c>
      <c r="AB9" s="41">
        <f t="shared" si="12"/>
        <v>100</v>
      </c>
      <c r="AC9" s="42">
        <f t="shared" si="13"/>
        <v>40</v>
      </c>
      <c r="AD9" s="34">
        <v>100</v>
      </c>
      <c r="AE9" s="42">
        <f t="shared" si="14"/>
        <v>40</v>
      </c>
      <c r="AF9" s="34">
        <v>100</v>
      </c>
      <c r="AG9" s="43">
        <f t="shared" si="15"/>
        <v>20</v>
      </c>
      <c r="AH9" s="31">
        <v>100</v>
      </c>
      <c r="AI9" s="44">
        <f t="shared" si="16"/>
        <v>81</v>
      </c>
      <c r="AJ9" s="39">
        <f t="shared" si="17"/>
        <v>15</v>
      </c>
      <c r="AK9" s="34">
        <v>50</v>
      </c>
      <c r="AL9" s="45">
        <f t="shared" si="18"/>
        <v>16</v>
      </c>
      <c r="AM9" s="34">
        <v>80</v>
      </c>
      <c r="AN9" s="46">
        <f t="shared" si="19"/>
        <v>50</v>
      </c>
      <c r="AO9" s="34">
        <v>100</v>
      </c>
    </row>
    <row r="10" spans="1:41" x14ac:dyDescent="0.25">
      <c r="A10" s="6">
        <v>5</v>
      </c>
      <c r="B10" s="49" t="s">
        <v>52</v>
      </c>
      <c r="C10" s="27">
        <f t="shared" si="0"/>
        <v>90.36</v>
      </c>
      <c r="D10" s="28">
        <f t="shared" si="20"/>
        <v>98.2</v>
      </c>
      <c r="E10" s="29">
        <f t="shared" si="1"/>
        <v>30</v>
      </c>
      <c r="F10" s="30">
        <v>100</v>
      </c>
      <c r="G10" s="31">
        <v>100</v>
      </c>
      <c r="H10" s="32">
        <f t="shared" si="2"/>
        <v>30</v>
      </c>
      <c r="I10" s="31">
        <v>100</v>
      </c>
      <c r="J10" s="33">
        <f t="shared" si="3"/>
        <v>38.200000000000003</v>
      </c>
      <c r="K10" s="34">
        <v>91</v>
      </c>
      <c r="L10" s="34">
        <v>100</v>
      </c>
      <c r="M10" s="35">
        <f t="shared" si="4"/>
        <v>94</v>
      </c>
      <c r="N10" s="36">
        <f t="shared" si="5"/>
        <v>30</v>
      </c>
      <c r="O10" s="31">
        <v>100</v>
      </c>
      <c r="P10" s="37">
        <f t="shared" si="6"/>
        <v>37.6</v>
      </c>
      <c r="Q10" s="34">
        <v>0</v>
      </c>
      <c r="R10" s="34">
        <v>94</v>
      </c>
      <c r="S10" s="36">
        <f t="shared" si="7"/>
        <v>26.4</v>
      </c>
      <c r="T10" s="31">
        <v>88</v>
      </c>
      <c r="U10" s="38">
        <f t="shared" si="8"/>
        <v>72</v>
      </c>
      <c r="V10" s="39">
        <f t="shared" si="9"/>
        <v>24</v>
      </c>
      <c r="W10" s="31">
        <v>80</v>
      </c>
      <c r="X10" s="40">
        <f t="shared" si="10"/>
        <v>24</v>
      </c>
      <c r="Y10" s="31">
        <v>60</v>
      </c>
      <c r="Z10" s="39">
        <f t="shared" si="11"/>
        <v>24</v>
      </c>
      <c r="AA10" s="34">
        <v>80</v>
      </c>
      <c r="AB10" s="41">
        <f t="shared" si="12"/>
        <v>99.6</v>
      </c>
      <c r="AC10" s="42">
        <f t="shared" si="13"/>
        <v>39.799999999999997</v>
      </c>
      <c r="AD10" s="34">
        <v>99.5</v>
      </c>
      <c r="AE10" s="42">
        <f t="shared" si="14"/>
        <v>39.799999999999997</v>
      </c>
      <c r="AF10" s="34">
        <v>99.5</v>
      </c>
      <c r="AG10" s="43">
        <f t="shared" si="15"/>
        <v>20</v>
      </c>
      <c r="AH10" s="31">
        <v>100</v>
      </c>
      <c r="AI10" s="44">
        <f t="shared" si="16"/>
        <v>88</v>
      </c>
      <c r="AJ10" s="39">
        <f t="shared" si="17"/>
        <v>26.4</v>
      </c>
      <c r="AK10" s="34">
        <v>88</v>
      </c>
      <c r="AL10" s="45">
        <f t="shared" si="18"/>
        <v>17.600000000000001</v>
      </c>
      <c r="AM10" s="34">
        <v>88</v>
      </c>
      <c r="AN10" s="46">
        <f t="shared" si="19"/>
        <v>44</v>
      </c>
      <c r="AO10" s="34">
        <v>88</v>
      </c>
    </row>
    <row r="11" spans="1:41" x14ac:dyDescent="0.25">
      <c r="A11" s="6">
        <v>6</v>
      </c>
      <c r="B11" s="4" t="s">
        <v>51</v>
      </c>
      <c r="C11" s="27">
        <f t="shared" si="0"/>
        <v>89.96</v>
      </c>
      <c r="D11" s="28">
        <f t="shared" si="20"/>
        <v>87.8</v>
      </c>
      <c r="E11" s="29">
        <f t="shared" si="1"/>
        <v>30</v>
      </c>
      <c r="F11" s="30">
        <v>100</v>
      </c>
      <c r="G11" s="31">
        <v>100</v>
      </c>
      <c r="H11" s="32">
        <f t="shared" si="2"/>
        <v>30</v>
      </c>
      <c r="I11" s="31">
        <f>[1]Итог2!D13</f>
        <v>100</v>
      </c>
      <c r="J11" s="33">
        <f t="shared" si="3"/>
        <v>27.8</v>
      </c>
      <c r="K11" s="34">
        <v>89</v>
      </c>
      <c r="L11" s="34">
        <v>50</v>
      </c>
      <c r="M11" s="35">
        <f t="shared" si="4"/>
        <v>99</v>
      </c>
      <c r="N11" s="36">
        <f t="shared" si="5"/>
        <v>30</v>
      </c>
      <c r="O11" s="31">
        <v>100</v>
      </c>
      <c r="P11" s="37">
        <f t="shared" si="6"/>
        <v>39.6</v>
      </c>
      <c r="Q11" s="34">
        <v>0</v>
      </c>
      <c r="R11" s="34">
        <v>99</v>
      </c>
      <c r="S11" s="36">
        <f t="shared" si="7"/>
        <v>29.4</v>
      </c>
      <c r="T11" s="31">
        <v>98</v>
      </c>
      <c r="U11" s="38">
        <f t="shared" si="8"/>
        <v>72</v>
      </c>
      <c r="V11" s="39">
        <f t="shared" si="9"/>
        <v>24</v>
      </c>
      <c r="W11" s="31">
        <v>80</v>
      </c>
      <c r="X11" s="40">
        <f t="shared" si="10"/>
        <v>24</v>
      </c>
      <c r="Y11" s="31">
        <v>60</v>
      </c>
      <c r="Z11" s="39">
        <f t="shared" si="11"/>
        <v>24</v>
      </c>
      <c r="AA11" s="34">
        <v>80</v>
      </c>
      <c r="AB11" s="41">
        <f t="shared" si="12"/>
        <v>96.6</v>
      </c>
      <c r="AC11" s="42">
        <f t="shared" si="13"/>
        <v>40</v>
      </c>
      <c r="AD11" s="34">
        <v>100</v>
      </c>
      <c r="AE11" s="42">
        <f t="shared" si="14"/>
        <v>40</v>
      </c>
      <c r="AF11" s="34">
        <v>100</v>
      </c>
      <c r="AG11" s="43">
        <f t="shared" si="15"/>
        <v>16.600000000000001</v>
      </c>
      <c r="AH11" s="31">
        <v>83</v>
      </c>
      <c r="AI11" s="44">
        <f t="shared" si="16"/>
        <v>94.4</v>
      </c>
      <c r="AJ11" s="39">
        <f t="shared" si="17"/>
        <v>26.4</v>
      </c>
      <c r="AK11" s="34">
        <v>88</v>
      </c>
      <c r="AL11" s="45">
        <f t="shared" si="18"/>
        <v>19</v>
      </c>
      <c r="AM11" s="34">
        <v>95</v>
      </c>
      <c r="AN11" s="46">
        <f t="shared" si="19"/>
        <v>49</v>
      </c>
      <c r="AO11" s="34">
        <v>98</v>
      </c>
    </row>
    <row r="12" spans="1:41" x14ac:dyDescent="0.25">
      <c r="A12" s="6">
        <v>7</v>
      </c>
      <c r="B12" s="4" t="s">
        <v>53</v>
      </c>
      <c r="C12" s="27">
        <f t="shared" si="0"/>
        <v>89.96</v>
      </c>
      <c r="D12" s="28">
        <f t="shared" si="20"/>
        <v>87.8</v>
      </c>
      <c r="E12" s="29">
        <f t="shared" si="1"/>
        <v>30</v>
      </c>
      <c r="F12" s="30">
        <v>100</v>
      </c>
      <c r="G12" s="31">
        <v>100</v>
      </c>
      <c r="H12" s="32">
        <f t="shared" si="2"/>
        <v>30</v>
      </c>
      <c r="I12" s="31">
        <f>[1]Итог2!D15</f>
        <v>100</v>
      </c>
      <c r="J12" s="33">
        <f t="shared" si="3"/>
        <v>27.8</v>
      </c>
      <c r="K12" s="34">
        <v>89</v>
      </c>
      <c r="L12" s="34">
        <v>50</v>
      </c>
      <c r="M12" s="35">
        <f t="shared" si="4"/>
        <v>99</v>
      </c>
      <c r="N12" s="36">
        <f t="shared" si="5"/>
        <v>30</v>
      </c>
      <c r="O12" s="31">
        <v>100</v>
      </c>
      <c r="P12" s="37">
        <f t="shared" si="6"/>
        <v>39.6</v>
      </c>
      <c r="Q12" s="34">
        <v>0</v>
      </c>
      <c r="R12" s="34">
        <v>99</v>
      </c>
      <c r="S12" s="36">
        <f t="shared" si="7"/>
        <v>29.4</v>
      </c>
      <c r="T12" s="31">
        <v>98</v>
      </c>
      <c r="U12" s="38">
        <f t="shared" si="8"/>
        <v>72</v>
      </c>
      <c r="V12" s="39">
        <f t="shared" si="9"/>
        <v>24</v>
      </c>
      <c r="W12" s="31">
        <v>80</v>
      </c>
      <c r="X12" s="40">
        <f t="shared" si="10"/>
        <v>24</v>
      </c>
      <c r="Y12" s="31">
        <v>60</v>
      </c>
      <c r="Z12" s="39">
        <f t="shared" si="11"/>
        <v>24</v>
      </c>
      <c r="AA12" s="34">
        <v>80</v>
      </c>
      <c r="AB12" s="41">
        <f t="shared" si="12"/>
        <v>96.6</v>
      </c>
      <c r="AC12" s="42">
        <f t="shared" si="13"/>
        <v>40</v>
      </c>
      <c r="AD12" s="34">
        <v>100</v>
      </c>
      <c r="AE12" s="42">
        <f t="shared" si="14"/>
        <v>40</v>
      </c>
      <c r="AF12" s="34">
        <v>100</v>
      </c>
      <c r="AG12" s="43">
        <f t="shared" si="15"/>
        <v>16.600000000000001</v>
      </c>
      <c r="AH12" s="31">
        <v>83</v>
      </c>
      <c r="AI12" s="44">
        <f t="shared" si="16"/>
        <v>94.4</v>
      </c>
      <c r="AJ12" s="39">
        <f t="shared" si="17"/>
        <v>26.4</v>
      </c>
      <c r="AK12" s="34">
        <v>88</v>
      </c>
      <c r="AL12" s="45">
        <f t="shared" si="18"/>
        <v>19</v>
      </c>
      <c r="AM12" s="34">
        <v>95</v>
      </c>
      <c r="AN12" s="46">
        <f t="shared" si="19"/>
        <v>49</v>
      </c>
      <c r="AO12" s="34">
        <v>98</v>
      </c>
    </row>
    <row r="13" spans="1:41" x14ac:dyDescent="0.25">
      <c r="A13" s="6">
        <v>8</v>
      </c>
      <c r="B13" s="4" t="s">
        <v>54</v>
      </c>
      <c r="C13" s="27">
        <f t="shared" si="0"/>
        <v>89.92</v>
      </c>
      <c r="D13" s="28">
        <f t="shared" si="20"/>
        <v>87.8</v>
      </c>
      <c r="E13" s="29">
        <f t="shared" si="1"/>
        <v>30</v>
      </c>
      <c r="F13" s="30">
        <v>100</v>
      </c>
      <c r="G13" s="31">
        <v>100</v>
      </c>
      <c r="H13" s="32">
        <f t="shared" si="2"/>
        <v>30</v>
      </c>
      <c r="I13" s="31">
        <v>100</v>
      </c>
      <c r="J13" s="33">
        <f t="shared" si="3"/>
        <v>27.8</v>
      </c>
      <c r="K13" s="34">
        <v>89</v>
      </c>
      <c r="L13" s="34">
        <v>50</v>
      </c>
      <c r="M13" s="35">
        <f t="shared" si="4"/>
        <v>99</v>
      </c>
      <c r="N13" s="36">
        <f t="shared" si="5"/>
        <v>30</v>
      </c>
      <c r="O13" s="31">
        <v>100</v>
      </c>
      <c r="P13" s="37">
        <f t="shared" si="6"/>
        <v>39.6</v>
      </c>
      <c r="Q13" s="34">
        <v>0</v>
      </c>
      <c r="R13" s="34">
        <v>99</v>
      </c>
      <c r="S13" s="36">
        <f t="shared" si="7"/>
        <v>29.4</v>
      </c>
      <c r="T13" s="31">
        <v>98</v>
      </c>
      <c r="U13" s="38">
        <f t="shared" si="8"/>
        <v>72</v>
      </c>
      <c r="V13" s="39">
        <f t="shared" si="9"/>
        <v>24</v>
      </c>
      <c r="W13" s="31">
        <v>80</v>
      </c>
      <c r="X13" s="40">
        <f t="shared" si="10"/>
        <v>24</v>
      </c>
      <c r="Y13" s="31">
        <v>60</v>
      </c>
      <c r="Z13" s="39">
        <f t="shared" si="11"/>
        <v>24</v>
      </c>
      <c r="AA13" s="34">
        <v>80</v>
      </c>
      <c r="AB13" s="41">
        <f t="shared" si="12"/>
        <v>96.4</v>
      </c>
      <c r="AC13" s="42">
        <f t="shared" si="13"/>
        <v>39.799999999999997</v>
      </c>
      <c r="AD13" s="34">
        <v>99.5</v>
      </c>
      <c r="AE13" s="42">
        <f t="shared" si="14"/>
        <v>40</v>
      </c>
      <c r="AF13" s="34">
        <v>100</v>
      </c>
      <c r="AG13" s="43">
        <f t="shared" si="15"/>
        <v>16.600000000000001</v>
      </c>
      <c r="AH13" s="31">
        <v>83</v>
      </c>
      <c r="AI13" s="44">
        <f t="shared" si="16"/>
        <v>94.4</v>
      </c>
      <c r="AJ13" s="39">
        <f t="shared" si="17"/>
        <v>26.4</v>
      </c>
      <c r="AK13" s="34">
        <v>88</v>
      </c>
      <c r="AL13" s="45">
        <f t="shared" si="18"/>
        <v>19</v>
      </c>
      <c r="AM13" s="34">
        <v>95</v>
      </c>
      <c r="AN13" s="46">
        <f t="shared" si="19"/>
        <v>49</v>
      </c>
      <c r="AO13" s="34">
        <v>98</v>
      </c>
    </row>
    <row r="14" spans="1:41" x14ac:dyDescent="0.25">
      <c r="A14" s="6">
        <v>9</v>
      </c>
      <c r="B14" s="4" t="s">
        <v>50</v>
      </c>
      <c r="C14" s="27">
        <f t="shared" si="0"/>
        <v>88.78</v>
      </c>
      <c r="D14" s="28">
        <f t="shared" si="20"/>
        <v>87.8</v>
      </c>
      <c r="E14" s="29">
        <f t="shared" si="1"/>
        <v>30</v>
      </c>
      <c r="F14" s="30">
        <v>100</v>
      </c>
      <c r="G14" s="31">
        <v>100</v>
      </c>
      <c r="H14" s="32">
        <f t="shared" si="2"/>
        <v>30</v>
      </c>
      <c r="I14" s="31">
        <v>100</v>
      </c>
      <c r="J14" s="33">
        <f t="shared" si="3"/>
        <v>27.8</v>
      </c>
      <c r="K14" s="34">
        <v>89</v>
      </c>
      <c r="L14" s="34">
        <v>50</v>
      </c>
      <c r="M14" s="35">
        <f t="shared" si="4"/>
        <v>99.12</v>
      </c>
      <c r="N14" s="36">
        <f t="shared" si="5"/>
        <v>30</v>
      </c>
      <c r="O14" s="31">
        <v>100</v>
      </c>
      <c r="P14" s="37">
        <f t="shared" si="6"/>
        <v>39.72</v>
      </c>
      <c r="Q14" s="34">
        <v>0</v>
      </c>
      <c r="R14" s="34">
        <v>99.3</v>
      </c>
      <c r="S14" s="36">
        <f t="shared" si="7"/>
        <v>29.4</v>
      </c>
      <c r="T14" s="31">
        <v>98</v>
      </c>
      <c r="U14" s="38">
        <f t="shared" si="8"/>
        <v>66</v>
      </c>
      <c r="V14" s="39">
        <f t="shared" si="9"/>
        <v>18</v>
      </c>
      <c r="W14" s="31">
        <v>60</v>
      </c>
      <c r="X14" s="40">
        <f t="shared" si="10"/>
        <v>24</v>
      </c>
      <c r="Y14" s="31">
        <v>60</v>
      </c>
      <c r="Z14" s="39">
        <f t="shared" si="11"/>
        <v>24</v>
      </c>
      <c r="AA14" s="34">
        <v>80</v>
      </c>
      <c r="AB14" s="41">
        <f t="shared" si="12"/>
        <v>96.6</v>
      </c>
      <c r="AC14" s="42">
        <f t="shared" si="13"/>
        <v>40</v>
      </c>
      <c r="AD14" s="34">
        <v>100</v>
      </c>
      <c r="AE14" s="42">
        <f t="shared" si="14"/>
        <v>40</v>
      </c>
      <c r="AF14" s="34">
        <v>100</v>
      </c>
      <c r="AG14" s="43">
        <f t="shared" si="15"/>
        <v>16.600000000000001</v>
      </c>
      <c r="AH14" s="31">
        <v>83</v>
      </c>
      <c r="AI14" s="44">
        <f t="shared" si="16"/>
        <v>94.4</v>
      </c>
      <c r="AJ14" s="39">
        <f t="shared" si="17"/>
        <v>26.4</v>
      </c>
      <c r="AK14" s="34">
        <v>88</v>
      </c>
      <c r="AL14" s="45">
        <f t="shared" si="18"/>
        <v>19</v>
      </c>
      <c r="AM14" s="34">
        <v>95</v>
      </c>
      <c r="AN14" s="46">
        <f t="shared" si="19"/>
        <v>49</v>
      </c>
      <c r="AO14" s="34">
        <v>98</v>
      </c>
    </row>
    <row r="15" spans="1:41" x14ac:dyDescent="0.25">
      <c r="A15" s="6">
        <v>10</v>
      </c>
      <c r="B15" s="4" t="s">
        <v>45</v>
      </c>
      <c r="C15" s="27">
        <f t="shared" si="0"/>
        <v>87.56</v>
      </c>
      <c r="D15" s="28">
        <f t="shared" si="20"/>
        <v>87.8</v>
      </c>
      <c r="E15" s="29">
        <f t="shared" si="1"/>
        <v>30</v>
      </c>
      <c r="F15" s="30">
        <v>100</v>
      </c>
      <c r="G15" s="31">
        <v>100</v>
      </c>
      <c r="H15" s="32">
        <f t="shared" si="2"/>
        <v>30</v>
      </c>
      <c r="I15" s="31">
        <v>100</v>
      </c>
      <c r="J15" s="33">
        <f t="shared" si="3"/>
        <v>27.8</v>
      </c>
      <c r="K15" s="34">
        <v>89</v>
      </c>
      <c r="L15" s="34">
        <v>50</v>
      </c>
      <c r="M15" s="35">
        <f t="shared" si="4"/>
        <v>99</v>
      </c>
      <c r="N15" s="36">
        <f t="shared" si="5"/>
        <v>30</v>
      </c>
      <c r="O15" s="31">
        <v>100</v>
      </c>
      <c r="P15" s="37">
        <f t="shared" si="6"/>
        <v>39.6</v>
      </c>
      <c r="Q15" s="34">
        <v>0</v>
      </c>
      <c r="R15" s="34">
        <v>99</v>
      </c>
      <c r="S15" s="36">
        <f t="shared" si="7"/>
        <v>29.4</v>
      </c>
      <c r="T15" s="31">
        <v>98</v>
      </c>
      <c r="U15" s="38">
        <f t="shared" si="8"/>
        <v>60</v>
      </c>
      <c r="V15" s="39">
        <f t="shared" si="9"/>
        <v>12</v>
      </c>
      <c r="W15" s="31">
        <v>40</v>
      </c>
      <c r="X15" s="40">
        <f t="shared" si="10"/>
        <v>24</v>
      </c>
      <c r="Y15" s="31">
        <v>60</v>
      </c>
      <c r="Z15" s="39">
        <f t="shared" si="11"/>
        <v>24</v>
      </c>
      <c r="AA15" s="34">
        <v>80</v>
      </c>
      <c r="AB15" s="41">
        <f t="shared" si="12"/>
        <v>96.6</v>
      </c>
      <c r="AC15" s="42">
        <f t="shared" si="13"/>
        <v>40</v>
      </c>
      <c r="AD15" s="34">
        <v>100</v>
      </c>
      <c r="AE15" s="42">
        <f t="shared" si="14"/>
        <v>40</v>
      </c>
      <c r="AF15" s="34">
        <v>100</v>
      </c>
      <c r="AG15" s="43">
        <f t="shared" si="15"/>
        <v>16.600000000000001</v>
      </c>
      <c r="AH15" s="31">
        <v>83</v>
      </c>
      <c r="AI15" s="44">
        <f t="shared" si="16"/>
        <v>94.4</v>
      </c>
      <c r="AJ15" s="39">
        <f t="shared" si="17"/>
        <v>26.4</v>
      </c>
      <c r="AK15" s="34">
        <v>88</v>
      </c>
      <c r="AL15" s="45">
        <f t="shared" si="18"/>
        <v>19</v>
      </c>
      <c r="AM15" s="34">
        <v>95</v>
      </c>
      <c r="AN15" s="46">
        <f t="shared" si="19"/>
        <v>49</v>
      </c>
      <c r="AO15" s="34">
        <v>98</v>
      </c>
    </row>
    <row r="16" spans="1:41" x14ac:dyDescent="0.25">
      <c r="A16" s="6">
        <v>11</v>
      </c>
      <c r="B16" s="49" t="s">
        <v>46</v>
      </c>
      <c r="C16" s="27">
        <f t="shared" si="0"/>
        <v>85.32</v>
      </c>
      <c r="D16" s="28">
        <f t="shared" si="20"/>
        <v>68.599999999999994</v>
      </c>
      <c r="E16" s="29">
        <f t="shared" si="1"/>
        <v>30</v>
      </c>
      <c r="F16" s="30">
        <v>100</v>
      </c>
      <c r="G16" s="31">
        <v>100</v>
      </c>
      <c r="H16" s="32">
        <f t="shared" si="2"/>
        <v>30</v>
      </c>
      <c r="I16" s="31">
        <v>100</v>
      </c>
      <c r="J16" s="33">
        <f t="shared" si="3"/>
        <v>8.6</v>
      </c>
      <c r="K16" s="34">
        <v>43</v>
      </c>
      <c r="L16" s="34">
        <v>0</v>
      </c>
      <c r="M16" s="35">
        <f t="shared" si="4"/>
        <v>100</v>
      </c>
      <c r="N16" s="36">
        <f t="shared" si="5"/>
        <v>30</v>
      </c>
      <c r="O16" s="31">
        <v>100</v>
      </c>
      <c r="P16" s="37">
        <f t="shared" si="6"/>
        <v>40</v>
      </c>
      <c r="Q16" s="34">
        <v>0</v>
      </c>
      <c r="R16" s="34">
        <v>100</v>
      </c>
      <c r="S16" s="36">
        <f t="shared" si="7"/>
        <v>30</v>
      </c>
      <c r="T16" s="31">
        <v>100</v>
      </c>
      <c r="U16" s="38">
        <f t="shared" si="8"/>
        <v>78</v>
      </c>
      <c r="V16" s="39">
        <f t="shared" si="9"/>
        <v>24</v>
      </c>
      <c r="W16" s="31">
        <v>80</v>
      </c>
      <c r="X16" s="40">
        <f t="shared" si="10"/>
        <v>24</v>
      </c>
      <c r="Y16" s="31">
        <v>60</v>
      </c>
      <c r="Z16" s="39">
        <f t="shared" si="11"/>
        <v>30</v>
      </c>
      <c r="AA16" s="34">
        <v>100</v>
      </c>
      <c r="AB16" s="41">
        <f t="shared" si="12"/>
        <v>80</v>
      </c>
      <c r="AC16" s="42">
        <f t="shared" si="13"/>
        <v>40</v>
      </c>
      <c r="AD16" s="34">
        <v>100</v>
      </c>
      <c r="AE16" s="42">
        <f t="shared" si="14"/>
        <v>40</v>
      </c>
      <c r="AF16" s="34">
        <v>100</v>
      </c>
      <c r="AG16" s="43">
        <f t="shared" si="15"/>
        <v>0</v>
      </c>
      <c r="AH16" s="31">
        <v>0</v>
      </c>
      <c r="AI16" s="44">
        <f t="shared" si="16"/>
        <v>100</v>
      </c>
      <c r="AJ16" s="39">
        <f t="shared" si="17"/>
        <v>30</v>
      </c>
      <c r="AK16" s="34">
        <v>100</v>
      </c>
      <c r="AL16" s="45">
        <f t="shared" si="18"/>
        <v>20</v>
      </c>
      <c r="AM16" s="34">
        <v>100</v>
      </c>
      <c r="AN16" s="46">
        <f t="shared" si="19"/>
        <v>50</v>
      </c>
      <c r="AO16" s="34">
        <v>100</v>
      </c>
    </row>
    <row r="17" spans="1:41" x14ac:dyDescent="0.25">
      <c r="A17" s="6">
        <v>12</v>
      </c>
      <c r="B17" s="4" t="s">
        <v>58</v>
      </c>
      <c r="C17" s="27">
        <f t="shared" si="0"/>
        <v>84.78</v>
      </c>
      <c r="D17" s="28">
        <f t="shared" si="20"/>
        <v>87.8</v>
      </c>
      <c r="E17" s="29">
        <f t="shared" si="1"/>
        <v>30</v>
      </c>
      <c r="F17" s="30">
        <v>100</v>
      </c>
      <c r="G17" s="31">
        <v>100</v>
      </c>
      <c r="H17" s="32">
        <f t="shared" si="2"/>
        <v>30</v>
      </c>
      <c r="I17" s="31">
        <v>100</v>
      </c>
      <c r="J17" s="33">
        <f t="shared" si="3"/>
        <v>27.8</v>
      </c>
      <c r="K17" s="34">
        <v>89</v>
      </c>
      <c r="L17" s="34">
        <v>50</v>
      </c>
      <c r="M17" s="35">
        <f t="shared" si="4"/>
        <v>99.080000000000013</v>
      </c>
      <c r="N17" s="36">
        <f t="shared" si="5"/>
        <v>30</v>
      </c>
      <c r="O17" s="31">
        <v>100</v>
      </c>
      <c r="P17" s="37">
        <f t="shared" si="6"/>
        <v>39.68</v>
      </c>
      <c r="Q17" s="34">
        <v>0</v>
      </c>
      <c r="R17" s="34">
        <v>99.2</v>
      </c>
      <c r="S17" s="36">
        <f t="shared" si="7"/>
        <v>29.4</v>
      </c>
      <c r="T17" s="31">
        <v>98</v>
      </c>
      <c r="U17" s="38">
        <f t="shared" si="8"/>
        <v>46</v>
      </c>
      <c r="V17" s="39">
        <f t="shared" si="9"/>
        <v>6</v>
      </c>
      <c r="W17" s="31">
        <v>20</v>
      </c>
      <c r="X17" s="40">
        <f t="shared" si="10"/>
        <v>16</v>
      </c>
      <c r="Y17" s="31">
        <v>40</v>
      </c>
      <c r="Z17" s="39">
        <f t="shared" si="11"/>
        <v>24</v>
      </c>
      <c r="AA17" s="34">
        <v>80</v>
      </c>
      <c r="AB17" s="41">
        <f t="shared" si="12"/>
        <v>96.6</v>
      </c>
      <c r="AC17" s="42">
        <f t="shared" si="13"/>
        <v>40</v>
      </c>
      <c r="AD17" s="34">
        <v>100</v>
      </c>
      <c r="AE17" s="42">
        <f t="shared" si="14"/>
        <v>40</v>
      </c>
      <c r="AF17" s="34">
        <v>100</v>
      </c>
      <c r="AG17" s="43">
        <f t="shared" si="15"/>
        <v>16.600000000000001</v>
      </c>
      <c r="AH17" s="31">
        <v>83</v>
      </c>
      <c r="AI17" s="44">
        <f t="shared" si="16"/>
        <v>94.4</v>
      </c>
      <c r="AJ17" s="39">
        <f t="shared" si="17"/>
        <v>26.4</v>
      </c>
      <c r="AK17" s="34">
        <v>88</v>
      </c>
      <c r="AL17" s="45">
        <f t="shared" si="18"/>
        <v>19</v>
      </c>
      <c r="AM17" s="34">
        <v>95</v>
      </c>
      <c r="AN17" s="46">
        <f t="shared" si="19"/>
        <v>49</v>
      </c>
      <c r="AO17" s="34">
        <v>98</v>
      </c>
    </row>
    <row r="18" spans="1:41" x14ac:dyDescent="0.25">
      <c r="A18" s="6">
        <v>13</v>
      </c>
      <c r="B18" s="4" t="s">
        <v>59</v>
      </c>
      <c r="C18" s="27">
        <f t="shared" si="0"/>
        <v>84.76</v>
      </c>
      <c r="D18" s="28">
        <f t="shared" si="20"/>
        <v>87.8</v>
      </c>
      <c r="E18" s="29">
        <f t="shared" si="1"/>
        <v>30</v>
      </c>
      <c r="F18" s="30">
        <v>100</v>
      </c>
      <c r="G18" s="31">
        <v>100</v>
      </c>
      <c r="H18" s="32">
        <f t="shared" si="2"/>
        <v>30</v>
      </c>
      <c r="I18" s="31">
        <v>100</v>
      </c>
      <c r="J18" s="33">
        <f t="shared" si="3"/>
        <v>27.8</v>
      </c>
      <c r="K18" s="34">
        <v>89</v>
      </c>
      <c r="L18" s="34">
        <v>50</v>
      </c>
      <c r="M18" s="35">
        <f t="shared" si="4"/>
        <v>99</v>
      </c>
      <c r="N18" s="36">
        <f t="shared" si="5"/>
        <v>30</v>
      </c>
      <c r="O18" s="31">
        <v>100</v>
      </c>
      <c r="P18" s="37">
        <f t="shared" si="6"/>
        <v>39.6</v>
      </c>
      <c r="Q18" s="34">
        <v>0</v>
      </c>
      <c r="R18" s="34">
        <v>99</v>
      </c>
      <c r="S18" s="36">
        <f t="shared" si="7"/>
        <v>29.4</v>
      </c>
      <c r="T18" s="31">
        <v>98</v>
      </c>
      <c r="U18" s="38">
        <f t="shared" si="8"/>
        <v>46</v>
      </c>
      <c r="V18" s="39">
        <f t="shared" si="9"/>
        <v>6</v>
      </c>
      <c r="W18" s="31">
        <v>20</v>
      </c>
      <c r="X18" s="40">
        <f t="shared" si="10"/>
        <v>16</v>
      </c>
      <c r="Y18" s="31">
        <v>40</v>
      </c>
      <c r="Z18" s="39">
        <f t="shared" si="11"/>
        <v>24</v>
      </c>
      <c r="AA18" s="34">
        <v>80</v>
      </c>
      <c r="AB18" s="41">
        <f t="shared" si="12"/>
        <v>96.6</v>
      </c>
      <c r="AC18" s="42">
        <f t="shared" si="13"/>
        <v>40</v>
      </c>
      <c r="AD18" s="34">
        <v>100</v>
      </c>
      <c r="AE18" s="42">
        <f t="shared" si="14"/>
        <v>40</v>
      </c>
      <c r="AF18" s="34">
        <v>100</v>
      </c>
      <c r="AG18" s="43">
        <f t="shared" si="15"/>
        <v>16.600000000000001</v>
      </c>
      <c r="AH18" s="31">
        <v>83</v>
      </c>
      <c r="AI18" s="44">
        <f t="shared" si="16"/>
        <v>94.4</v>
      </c>
      <c r="AJ18" s="39">
        <f t="shared" si="17"/>
        <v>26.4</v>
      </c>
      <c r="AK18" s="34">
        <v>88</v>
      </c>
      <c r="AL18" s="45">
        <f t="shared" si="18"/>
        <v>19</v>
      </c>
      <c r="AM18" s="34">
        <v>95</v>
      </c>
      <c r="AN18" s="46">
        <f t="shared" si="19"/>
        <v>49</v>
      </c>
      <c r="AO18" s="34">
        <v>98</v>
      </c>
    </row>
    <row r="19" spans="1:41" x14ac:dyDescent="0.25">
      <c r="A19" s="6">
        <v>14</v>
      </c>
      <c r="B19" s="4" t="s">
        <v>56</v>
      </c>
      <c r="C19" s="27">
        <f t="shared" si="0"/>
        <v>83.57</v>
      </c>
      <c r="D19" s="28">
        <f t="shared" si="20"/>
        <v>87.8</v>
      </c>
      <c r="E19" s="29">
        <f t="shared" si="1"/>
        <v>30</v>
      </c>
      <c r="F19" s="30">
        <v>100</v>
      </c>
      <c r="G19" s="31">
        <v>100</v>
      </c>
      <c r="H19" s="32">
        <f t="shared" si="2"/>
        <v>30</v>
      </c>
      <c r="I19" s="31">
        <v>100</v>
      </c>
      <c r="J19" s="33">
        <f t="shared" si="3"/>
        <v>27.8</v>
      </c>
      <c r="K19" s="34">
        <v>89</v>
      </c>
      <c r="L19" s="34">
        <v>50</v>
      </c>
      <c r="M19" s="35">
        <f t="shared" si="4"/>
        <v>99.06</v>
      </c>
      <c r="N19" s="36">
        <f t="shared" si="5"/>
        <v>30</v>
      </c>
      <c r="O19" s="31">
        <v>100</v>
      </c>
      <c r="P19" s="37">
        <f t="shared" si="6"/>
        <v>39.6</v>
      </c>
      <c r="Q19" s="34">
        <v>0</v>
      </c>
      <c r="R19" s="34">
        <v>99</v>
      </c>
      <c r="S19" s="36">
        <f t="shared" si="7"/>
        <v>29.46</v>
      </c>
      <c r="T19" s="31">
        <v>98.2</v>
      </c>
      <c r="U19" s="38">
        <f t="shared" si="8"/>
        <v>40</v>
      </c>
      <c r="V19" s="39">
        <f t="shared" si="9"/>
        <v>0</v>
      </c>
      <c r="W19" s="31">
        <v>0</v>
      </c>
      <c r="X19" s="40">
        <f t="shared" si="10"/>
        <v>16</v>
      </c>
      <c r="Y19" s="31">
        <v>40</v>
      </c>
      <c r="Z19" s="39">
        <f t="shared" si="11"/>
        <v>24</v>
      </c>
      <c r="AA19" s="34">
        <v>80</v>
      </c>
      <c r="AB19" s="41">
        <f t="shared" si="12"/>
        <v>96.6</v>
      </c>
      <c r="AC19" s="42">
        <f t="shared" si="13"/>
        <v>40</v>
      </c>
      <c r="AD19" s="34">
        <v>100</v>
      </c>
      <c r="AE19" s="42">
        <f t="shared" si="14"/>
        <v>40</v>
      </c>
      <c r="AF19" s="34">
        <v>100</v>
      </c>
      <c r="AG19" s="43">
        <f t="shared" si="15"/>
        <v>16.600000000000001</v>
      </c>
      <c r="AH19" s="31">
        <v>83</v>
      </c>
      <c r="AI19" s="44">
        <f t="shared" si="16"/>
        <v>94.4</v>
      </c>
      <c r="AJ19" s="39">
        <f t="shared" si="17"/>
        <v>26.4</v>
      </c>
      <c r="AK19" s="34">
        <v>88</v>
      </c>
      <c r="AL19" s="45">
        <f t="shared" si="18"/>
        <v>19</v>
      </c>
      <c r="AM19" s="34">
        <v>95</v>
      </c>
      <c r="AN19" s="46">
        <f t="shared" si="19"/>
        <v>49</v>
      </c>
      <c r="AO19" s="34">
        <v>98</v>
      </c>
    </row>
    <row r="20" spans="1:41" x14ac:dyDescent="0.25">
      <c r="A20" s="6">
        <v>15</v>
      </c>
      <c r="B20" s="4" t="s">
        <v>57</v>
      </c>
      <c r="C20" s="27">
        <f t="shared" si="0"/>
        <v>83.56</v>
      </c>
      <c r="D20" s="28">
        <f t="shared" si="20"/>
        <v>87.8</v>
      </c>
      <c r="E20" s="29">
        <f t="shared" si="1"/>
        <v>30</v>
      </c>
      <c r="F20" s="30">
        <v>100</v>
      </c>
      <c r="G20" s="31">
        <v>100</v>
      </c>
      <c r="H20" s="32">
        <f t="shared" si="2"/>
        <v>30</v>
      </c>
      <c r="I20" s="31">
        <v>100</v>
      </c>
      <c r="J20" s="33">
        <f t="shared" si="3"/>
        <v>27.8</v>
      </c>
      <c r="K20" s="34">
        <v>89</v>
      </c>
      <c r="L20" s="34">
        <v>50</v>
      </c>
      <c r="M20" s="35">
        <f t="shared" si="4"/>
        <v>99</v>
      </c>
      <c r="N20" s="36">
        <f t="shared" si="5"/>
        <v>30</v>
      </c>
      <c r="O20" s="31">
        <v>100</v>
      </c>
      <c r="P20" s="37">
        <f t="shared" si="6"/>
        <v>39.6</v>
      </c>
      <c r="Q20" s="34">
        <v>0</v>
      </c>
      <c r="R20" s="34">
        <v>99</v>
      </c>
      <c r="S20" s="36">
        <f t="shared" si="7"/>
        <v>29.4</v>
      </c>
      <c r="T20" s="31">
        <v>98</v>
      </c>
      <c r="U20" s="38">
        <f t="shared" si="8"/>
        <v>40</v>
      </c>
      <c r="V20" s="39">
        <f t="shared" si="9"/>
        <v>0</v>
      </c>
      <c r="W20" s="31">
        <v>0</v>
      </c>
      <c r="X20" s="40">
        <f t="shared" si="10"/>
        <v>16</v>
      </c>
      <c r="Y20" s="31">
        <v>40</v>
      </c>
      <c r="Z20" s="39">
        <f t="shared" si="11"/>
        <v>24</v>
      </c>
      <c r="AA20" s="34">
        <v>80</v>
      </c>
      <c r="AB20" s="41">
        <f t="shared" si="12"/>
        <v>96.6</v>
      </c>
      <c r="AC20" s="42">
        <f t="shared" si="13"/>
        <v>40</v>
      </c>
      <c r="AD20" s="34">
        <v>100</v>
      </c>
      <c r="AE20" s="42">
        <f t="shared" si="14"/>
        <v>40</v>
      </c>
      <c r="AF20" s="34">
        <v>100</v>
      </c>
      <c r="AG20" s="43">
        <f t="shared" si="15"/>
        <v>16.600000000000001</v>
      </c>
      <c r="AH20" s="31">
        <v>83</v>
      </c>
      <c r="AI20" s="44">
        <f t="shared" si="16"/>
        <v>94.4</v>
      </c>
      <c r="AJ20" s="39">
        <f t="shared" si="17"/>
        <v>26.4</v>
      </c>
      <c r="AK20" s="34">
        <v>88</v>
      </c>
      <c r="AL20" s="45">
        <f t="shared" si="18"/>
        <v>19</v>
      </c>
      <c r="AM20" s="34">
        <v>95</v>
      </c>
      <c r="AN20" s="46">
        <f t="shared" si="19"/>
        <v>49</v>
      </c>
      <c r="AO20" s="34">
        <v>98</v>
      </c>
    </row>
    <row r="21" spans="1:41" ht="15.75" thickBot="1" x14ac:dyDescent="0.3">
      <c r="A21" s="6">
        <v>16</v>
      </c>
      <c r="B21" s="49" t="s">
        <v>49</v>
      </c>
      <c r="C21" s="27">
        <f t="shared" si="0"/>
        <v>83.14</v>
      </c>
      <c r="D21" s="28">
        <f t="shared" si="20"/>
        <v>80</v>
      </c>
      <c r="E21" s="29">
        <f t="shared" si="1"/>
        <v>30</v>
      </c>
      <c r="F21" s="30">
        <v>100</v>
      </c>
      <c r="G21" s="31">
        <v>100</v>
      </c>
      <c r="H21" s="32">
        <f t="shared" si="2"/>
        <v>30</v>
      </c>
      <c r="I21" s="31">
        <v>100</v>
      </c>
      <c r="J21" s="33">
        <f t="shared" si="3"/>
        <v>20</v>
      </c>
      <c r="K21" s="34">
        <v>100</v>
      </c>
      <c r="L21" s="34">
        <v>0</v>
      </c>
      <c r="M21" s="35">
        <f t="shared" si="4"/>
        <v>100</v>
      </c>
      <c r="N21" s="36">
        <f t="shared" si="5"/>
        <v>30</v>
      </c>
      <c r="O21" s="31">
        <v>100</v>
      </c>
      <c r="P21" s="37">
        <f t="shared" si="6"/>
        <v>40</v>
      </c>
      <c r="Q21" s="34">
        <v>0</v>
      </c>
      <c r="R21" s="34">
        <v>100</v>
      </c>
      <c r="S21" s="36">
        <f t="shared" si="7"/>
        <v>30</v>
      </c>
      <c r="T21" s="31">
        <v>100</v>
      </c>
      <c r="U21" s="38">
        <f t="shared" si="8"/>
        <v>36</v>
      </c>
      <c r="V21" s="39">
        <f t="shared" si="9"/>
        <v>12</v>
      </c>
      <c r="W21" s="31">
        <v>40</v>
      </c>
      <c r="X21" s="40">
        <f t="shared" si="10"/>
        <v>24</v>
      </c>
      <c r="Y21" s="31">
        <v>60</v>
      </c>
      <c r="Z21" s="39">
        <f t="shared" si="11"/>
        <v>0</v>
      </c>
      <c r="AA21" s="34">
        <v>0</v>
      </c>
      <c r="AB21" s="41">
        <f t="shared" si="12"/>
        <v>99.8</v>
      </c>
      <c r="AC21" s="42">
        <f t="shared" si="13"/>
        <v>40</v>
      </c>
      <c r="AD21" s="34">
        <v>100</v>
      </c>
      <c r="AE21" s="42">
        <f t="shared" si="14"/>
        <v>39.799999999999997</v>
      </c>
      <c r="AF21" s="34">
        <v>99.5</v>
      </c>
      <c r="AG21" s="43">
        <f t="shared" si="15"/>
        <v>20</v>
      </c>
      <c r="AH21" s="31">
        <v>100</v>
      </c>
      <c r="AI21" s="44">
        <f t="shared" si="16"/>
        <v>99.9</v>
      </c>
      <c r="AJ21" s="39">
        <f t="shared" si="17"/>
        <v>30</v>
      </c>
      <c r="AK21" s="34">
        <v>100</v>
      </c>
      <c r="AL21" s="45">
        <f t="shared" si="18"/>
        <v>19.899999999999999</v>
      </c>
      <c r="AM21" s="34">
        <v>99.5</v>
      </c>
      <c r="AN21" s="46">
        <f t="shared" si="19"/>
        <v>50</v>
      </c>
      <c r="AO21" s="34">
        <v>100</v>
      </c>
    </row>
    <row r="22" spans="1:41" ht="15.75" thickBot="1" x14ac:dyDescent="0.3">
      <c r="B22" s="47"/>
      <c r="C22" s="26"/>
      <c r="D22" s="26"/>
      <c r="E22" s="48"/>
      <c r="F22" s="48"/>
      <c r="G22" s="23"/>
      <c r="H22" s="23"/>
      <c r="I22" s="24"/>
      <c r="J22" s="23"/>
      <c r="K22" s="23"/>
      <c r="L22" s="23"/>
      <c r="M22" s="26"/>
      <c r="N22" s="23"/>
      <c r="O22" s="23"/>
      <c r="P22" s="23"/>
      <c r="Q22" s="23"/>
      <c r="R22" s="23"/>
      <c r="S22" s="23"/>
      <c r="T22" s="23"/>
      <c r="U22" s="26"/>
      <c r="V22" s="23"/>
      <c r="W22" s="23"/>
      <c r="X22" s="23"/>
      <c r="Y22" s="23"/>
      <c r="Z22" s="23"/>
      <c r="AA22" s="23"/>
      <c r="AB22" s="26"/>
      <c r="AC22" s="23"/>
      <c r="AD22" s="23"/>
      <c r="AE22" s="23"/>
      <c r="AF22" s="23"/>
      <c r="AG22" s="23"/>
      <c r="AH22" s="23"/>
      <c r="AI22" s="26"/>
      <c r="AJ22" s="23"/>
      <c r="AK22" s="23"/>
      <c r="AL22" s="23"/>
      <c r="AM22" s="23"/>
      <c r="AN22" s="23"/>
      <c r="AO22" s="25"/>
    </row>
    <row r="23" spans="1:41" x14ac:dyDescent="0.25">
      <c r="I23" s="7"/>
    </row>
    <row r="24" spans="1:41" x14ac:dyDescent="0.25">
      <c r="B24" s="3"/>
      <c r="I24" s="7"/>
      <c r="M24" s="51"/>
      <c r="N24" s="51"/>
      <c r="O24" s="51"/>
      <c r="P24" s="51"/>
      <c r="Q24" s="51"/>
      <c r="R24" s="51"/>
      <c r="S24" s="51"/>
      <c r="T24" s="51"/>
      <c r="U24" s="50"/>
      <c r="V24" s="50"/>
      <c r="W24" s="50"/>
      <c r="X24" s="50"/>
      <c r="Y24" s="50"/>
      <c r="Z24" s="50"/>
      <c r="AA24" s="50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</sheetData>
  <sortState ref="A6:AO21">
    <sortCondition descending="1" ref="C6:C21"/>
  </sortState>
  <mergeCells count="6">
    <mergeCell ref="A1:AO1"/>
    <mergeCell ref="D4:L4"/>
    <mergeCell ref="M4:T4"/>
    <mergeCell ref="U4:AA4"/>
    <mergeCell ref="AB4:AH4"/>
    <mergeCell ref="AI4:AO4"/>
  </mergeCells>
  <pageMargins left="0.7" right="0.7" top="0.75" bottom="0.75" header="0.3" footer="0.3"/>
  <pageSetup paperSize="9" orientation="portrait" copies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Калачина</dc:creator>
  <cp:lastModifiedBy>Калачина</cp:lastModifiedBy>
  <cp:lastPrinted>2021-11-29T06:59:18Z</cp:lastPrinted>
  <dcterms:created xsi:type="dcterms:W3CDTF">2019-11-13T17:10:46Z</dcterms:created>
  <dcterms:modified xsi:type="dcterms:W3CDTF">2021-11-29T11:30:18Z</dcterms:modified>
</cp:coreProperties>
</file>